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\OneDrive\ESALQ\DISCIPLINAS\LEB432\Aplicação corretivos e fertilizantes\"/>
    </mc:Choice>
  </mc:AlternateContent>
  <bookViews>
    <workbookView xWindow="0" yWindow="0" windowWidth="15408" windowHeight="7908" firstSheet="1" activeTab="4"/>
  </bookViews>
  <sheets>
    <sheet name="2a_f manhã" sheetId="1" r:id="rId1"/>
    <sheet name="2a_f tarde" sheetId="2" r:id="rId2"/>
    <sheet name="3a_f tarde" sheetId="3" r:id="rId3"/>
    <sheet name="4a_f manha" sheetId="4" r:id="rId4"/>
    <sheet name="4a_f tarde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5" l="1"/>
  <c r="F21" i="5"/>
  <c r="F20" i="5"/>
  <c r="C27" i="5"/>
  <c r="D28" i="5" s="1"/>
  <c r="C29" i="5"/>
  <c r="B37" i="5"/>
  <c r="G22" i="5"/>
  <c r="H22" i="5" s="1"/>
  <c r="G21" i="5"/>
  <c r="H21" i="5" s="1"/>
  <c r="F19" i="5"/>
  <c r="F18" i="5"/>
  <c r="H22" i="4" l="1"/>
  <c r="G22" i="4"/>
  <c r="H21" i="4"/>
  <c r="G21" i="4"/>
  <c r="F22" i="4"/>
  <c r="F21" i="4"/>
  <c r="F19" i="4"/>
  <c r="F20" i="4" s="1"/>
  <c r="F18" i="4"/>
  <c r="D28" i="4"/>
  <c r="C29" i="4"/>
  <c r="C27" i="4"/>
  <c r="D28" i="3" l="1"/>
  <c r="C29" i="3"/>
  <c r="C27" i="3"/>
  <c r="B12" i="3"/>
  <c r="F22" i="3"/>
  <c r="F21" i="3"/>
  <c r="F20" i="3"/>
  <c r="F19" i="3"/>
  <c r="F18" i="3"/>
  <c r="F19" i="2" l="1"/>
  <c r="F18" i="2"/>
  <c r="D28" i="2"/>
  <c r="C29" i="2"/>
  <c r="C27" i="2"/>
  <c r="F20" i="2" l="1"/>
  <c r="D28" i="1"/>
  <c r="C29" i="1"/>
  <c r="C27" i="1"/>
  <c r="F19" i="1"/>
  <c r="F20" i="1" s="1"/>
  <c r="F18" i="1"/>
</calcChain>
</file>

<file path=xl/sharedStrings.xml><?xml version="1.0" encoding="utf-8"?>
<sst xmlns="http://schemas.openxmlformats.org/spreadsheetml/2006/main" count="56" uniqueCount="10">
  <si>
    <t>Coletor</t>
  </si>
  <si>
    <t>Transversal</t>
  </si>
  <si>
    <t>Longitudinal</t>
  </si>
  <si>
    <t>Peso, g</t>
  </si>
  <si>
    <t>Média</t>
  </si>
  <si>
    <t>Desvio Padr</t>
  </si>
  <si>
    <t>CV</t>
  </si>
  <si>
    <t>CS</t>
  </si>
  <si>
    <t>Maior</t>
  </si>
  <si>
    <t>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</si>
</sst>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A5" sqref="A5"/>
    </sheetView>
  </sheetViews>
  <sheetFormatPr defaultRowHeight="14.4" x14ac:dyDescent="0.3"/>
  <cols>
    <col min="4" max="4" width="9.44140625" bestFit="1" customWidth="1"/>
  </cols>
  <sheetData>
    <row r="1" spans="1:6" x14ac:dyDescent="0.3">
      <c r="A1" t="s">
        <v>1</v>
      </c>
      <c r="E1" t="s">
        <v>2</v>
      </c>
    </row>
    <row r="2" spans="1:6" x14ac:dyDescent="0.3">
      <c r="A2" t="s">
        <v>0</v>
      </c>
      <c r="B2" t="s">
        <v>3</v>
      </c>
      <c r="E2" t="s">
        <v>0</v>
      </c>
      <c r="F2" t="s">
        <v>3</v>
      </c>
    </row>
    <row r="3" spans="1:6" x14ac:dyDescent="0.3">
      <c r="A3">
        <v>1</v>
      </c>
      <c r="B3">
        <v>0</v>
      </c>
      <c r="E3">
        <v>1</v>
      </c>
      <c r="F3">
        <v>109.71</v>
      </c>
    </row>
    <row r="4" spans="1:6" x14ac:dyDescent="0.3">
      <c r="A4">
        <v>2</v>
      </c>
      <c r="B4">
        <v>0</v>
      </c>
      <c r="E4">
        <v>2</v>
      </c>
      <c r="F4">
        <v>107.98</v>
      </c>
    </row>
    <row r="5" spans="1:6" x14ac:dyDescent="0.3">
      <c r="A5">
        <v>3</v>
      </c>
      <c r="B5">
        <v>0</v>
      </c>
      <c r="E5">
        <v>3</v>
      </c>
      <c r="F5">
        <v>115.39</v>
      </c>
    </row>
    <row r="6" spans="1:6" x14ac:dyDescent="0.3">
      <c r="A6">
        <v>4</v>
      </c>
      <c r="B6">
        <v>0</v>
      </c>
      <c r="E6">
        <v>4</v>
      </c>
      <c r="F6">
        <v>95</v>
      </c>
    </row>
    <row r="7" spans="1:6" x14ac:dyDescent="0.3">
      <c r="A7">
        <v>5</v>
      </c>
      <c r="B7">
        <v>0</v>
      </c>
      <c r="E7">
        <v>5</v>
      </c>
      <c r="F7">
        <v>114.8</v>
      </c>
    </row>
    <row r="8" spans="1:6" x14ac:dyDescent="0.3">
      <c r="A8">
        <v>6</v>
      </c>
      <c r="B8">
        <v>0</v>
      </c>
      <c r="E8">
        <v>6</v>
      </c>
      <c r="F8">
        <v>127.5</v>
      </c>
    </row>
    <row r="9" spans="1:6" x14ac:dyDescent="0.3">
      <c r="A9">
        <v>7</v>
      </c>
      <c r="B9">
        <v>0.53</v>
      </c>
      <c r="E9">
        <v>7</v>
      </c>
      <c r="F9">
        <v>144.5</v>
      </c>
    </row>
    <row r="10" spans="1:6" x14ac:dyDescent="0.3">
      <c r="A10">
        <v>8</v>
      </c>
      <c r="B10">
        <v>0.84</v>
      </c>
      <c r="E10">
        <v>8</v>
      </c>
      <c r="F10">
        <v>110.75</v>
      </c>
    </row>
    <row r="11" spans="1:6" x14ac:dyDescent="0.3">
      <c r="A11">
        <v>9</v>
      </c>
      <c r="B11">
        <v>1.72</v>
      </c>
      <c r="E11">
        <v>9</v>
      </c>
      <c r="F11">
        <v>138.80000000000001</v>
      </c>
    </row>
    <row r="12" spans="1:6" x14ac:dyDescent="0.3">
      <c r="A12">
        <v>10</v>
      </c>
      <c r="B12">
        <v>2.64</v>
      </c>
      <c r="E12">
        <v>10</v>
      </c>
      <c r="F12">
        <v>150.65</v>
      </c>
    </row>
    <row r="13" spans="1:6" x14ac:dyDescent="0.3">
      <c r="A13">
        <v>11</v>
      </c>
      <c r="B13">
        <v>6.47</v>
      </c>
      <c r="E13">
        <v>11</v>
      </c>
      <c r="F13">
        <v>126.57</v>
      </c>
    </row>
    <row r="14" spans="1:6" x14ac:dyDescent="0.3">
      <c r="A14">
        <v>12</v>
      </c>
      <c r="B14">
        <v>8.5</v>
      </c>
      <c r="E14">
        <v>12</v>
      </c>
      <c r="F14">
        <v>118.4</v>
      </c>
    </row>
    <row r="15" spans="1:6" x14ac:dyDescent="0.3">
      <c r="A15">
        <v>13</v>
      </c>
      <c r="B15">
        <v>9.8000000000000007</v>
      </c>
      <c r="E15">
        <v>13</v>
      </c>
      <c r="F15">
        <v>112.85</v>
      </c>
    </row>
    <row r="16" spans="1:6" x14ac:dyDescent="0.3">
      <c r="A16">
        <v>14</v>
      </c>
      <c r="B16">
        <v>24.23</v>
      </c>
      <c r="E16">
        <v>14</v>
      </c>
      <c r="F16">
        <v>57.8</v>
      </c>
    </row>
    <row r="17" spans="1:6" x14ac:dyDescent="0.3">
      <c r="A17">
        <v>15</v>
      </c>
      <c r="B17">
        <v>38.700000000000003</v>
      </c>
      <c r="E17">
        <v>15</v>
      </c>
      <c r="F17">
        <v>63.2</v>
      </c>
    </row>
    <row r="18" spans="1:6" x14ac:dyDescent="0.3">
      <c r="A18">
        <v>16</v>
      </c>
      <c r="B18">
        <v>53.9</v>
      </c>
      <c r="E18" t="s">
        <v>4</v>
      </c>
      <c r="F18">
        <f>AVERAGE(F3:F17)</f>
        <v>112.92666666666668</v>
      </c>
    </row>
    <row r="19" spans="1:6" x14ac:dyDescent="0.3">
      <c r="A19">
        <v>17</v>
      </c>
      <c r="B19">
        <v>60.4</v>
      </c>
      <c r="E19" t="s">
        <v>5</v>
      </c>
      <c r="F19">
        <f>_xlfn.STDEV.S(F3:F17)</f>
        <v>25.911977833389912</v>
      </c>
    </row>
    <row r="20" spans="1:6" x14ac:dyDescent="0.3">
      <c r="A20">
        <v>18</v>
      </c>
      <c r="B20">
        <v>57.9</v>
      </c>
      <c r="E20" t="s">
        <v>6</v>
      </c>
      <c r="F20" s="2">
        <f>F19/F18*100</f>
        <v>22.945844943671329</v>
      </c>
    </row>
    <row r="21" spans="1:6" x14ac:dyDescent="0.3">
      <c r="A21">
        <v>19</v>
      </c>
      <c r="B21">
        <v>56.57</v>
      </c>
    </row>
    <row r="22" spans="1:6" x14ac:dyDescent="0.3">
      <c r="A22">
        <v>20</v>
      </c>
      <c r="B22">
        <v>47.07</v>
      </c>
    </row>
    <row r="23" spans="1:6" x14ac:dyDescent="0.3">
      <c r="A23">
        <v>21</v>
      </c>
      <c r="B23">
        <v>45.11</v>
      </c>
    </row>
    <row r="24" spans="1:6" x14ac:dyDescent="0.3">
      <c r="A24">
        <v>22</v>
      </c>
    </row>
    <row r="25" spans="1:6" x14ac:dyDescent="0.3">
      <c r="A25">
        <v>23</v>
      </c>
    </row>
    <row r="26" spans="1:6" x14ac:dyDescent="0.3">
      <c r="A26">
        <v>24</v>
      </c>
    </row>
    <row r="27" spans="1:6" x14ac:dyDescent="0.3">
      <c r="A27">
        <v>25</v>
      </c>
      <c r="B27">
        <v>66.25</v>
      </c>
      <c r="C27">
        <f>SUM(B3:B27)</f>
        <v>480.63</v>
      </c>
      <c r="D27" t="s">
        <v>7</v>
      </c>
    </row>
    <row r="28" spans="1:6" x14ac:dyDescent="0.3">
      <c r="A28">
        <v>26</v>
      </c>
      <c r="B28">
        <v>127.5</v>
      </c>
      <c r="D28" s="1">
        <f>C27/C29</f>
        <v>0.80475185854932707</v>
      </c>
    </row>
    <row r="29" spans="1:6" x14ac:dyDescent="0.3">
      <c r="A29">
        <v>27</v>
      </c>
      <c r="B29">
        <v>94.6</v>
      </c>
      <c r="C29">
        <f>SUM(B29:B52)</f>
        <v>597.2399999999999</v>
      </c>
    </row>
    <row r="30" spans="1:6" x14ac:dyDescent="0.3">
      <c r="A30">
        <v>28</v>
      </c>
    </row>
    <row r="31" spans="1:6" x14ac:dyDescent="0.3">
      <c r="A31">
        <v>29</v>
      </c>
    </row>
    <row r="32" spans="1:6" x14ac:dyDescent="0.3">
      <c r="A32">
        <v>30</v>
      </c>
    </row>
    <row r="33" spans="1:2" x14ac:dyDescent="0.3">
      <c r="A33">
        <v>31</v>
      </c>
      <c r="B33">
        <v>41.9</v>
      </c>
    </row>
    <row r="34" spans="1:2" x14ac:dyDescent="0.3">
      <c r="A34">
        <v>32</v>
      </c>
      <c r="B34">
        <v>32.24</v>
      </c>
    </row>
    <row r="35" spans="1:2" x14ac:dyDescent="0.3">
      <c r="A35">
        <v>33</v>
      </c>
      <c r="B35">
        <v>34.799999999999997</v>
      </c>
    </row>
    <row r="36" spans="1:2" x14ac:dyDescent="0.3">
      <c r="A36">
        <v>34</v>
      </c>
      <c r="B36">
        <v>41.7</v>
      </c>
    </row>
    <row r="37" spans="1:2" x14ac:dyDescent="0.3">
      <c r="A37">
        <v>35</v>
      </c>
      <c r="B37">
        <v>47.45</v>
      </c>
    </row>
    <row r="38" spans="1:2" x14ac:dyDescent="0.3">
      <c r="A38">
        <v>36</v>
      </c>
      <c r="B38">
        <v>46.7</v>
      </c>
    </row>
    <row r="39" spans="1:2" x14ac:dyDescent="0.3">
      <c r="A39">
        <v>37</v>
      </c>
      <c r="B39">
        <v>41.6</v>
      </c>
    </row>
    <row r="40" spans="1:2" x14ac:dyDescent="0.3">
      <c r="A40">
        <v>38</v>
      </c>
      <c r="B40">
        <v>38.159999999999997</v>
      </c>
    </row>
    <row r="41" spans="1:2" x14ac:dyDescent="0.3">
      <c r="A41">
        <v>39</v>
      </c>
      <c r="B41">
        <v>39.700000000000003</v>
      </c>
    </row>
    <row r="42" spans="1:2" x14ac:dyDescent="0.3">
      <c r="A42">
        <v>40</v>
      </c>
      <c r="B42">
        <v>37.130000000000003</v>
      </c>
    </row>
    <row r="43" spans="1:2" x14ac:dyDescent="0.3">
      <c r="A43">
        <v>41</v>
      </c>
      <c r="B43">
        <v>28.4</v>
      </c>
    </row>
    <row r="44" spans="1:2" x14ac:dyDescent="0.3">
      <c r="A44">
        <v>42</v>
      </c>
      <c r="B44">
        <v>17.399999999999999</v>
      </c>
    </row>
    <row r="45" spans="1:2" x14ac:dyDescent="0.3">
      <c r="A45">
        <v>43</v>
      </c>
      <c r="B45">
        <v>15</v>
      </c>
    </row>
    <row r="46" spans="1:2" x14ac:dyDescent="0.3">
      <c r="A46">
        <v>44</v>
      </c>
      <c r="B46">
        <v>9.73</v>
      </c>
    </row>
    <row r="47" spans="1:2" x14ac:dyDescent="0.3">
      <c r="A47">
        <v>45</v>
      </c>
      <c r="B47">
        <v>8.1199999999999992</v>
      </c>
    </row>
    <row r="48" spans="1:2" x14ac:dyDescent="0.3">
      <c r="A48">
        <v>46</v>
      </c>
      <c r="B48">
        <v>4.6399999999999997</v>
      </c>
    </row>
    <row r="49" spans="1:2" x14ac:dyDescent="0.3">
      <c r="A49">
        <v>47</v>
      </c>
      <c r="B49">
        <v>3.87</v>
      </c>
    </row>
    <row r="50" spans="1:2" x14ac:dyDescent="0.3">
      <c r="A50">
        <v>48</v>
      </c>
      <c r="B50">
        <v>5.42</v>
      </c>
    </row>
    <row r="51" spans="1:2" x14ac:dyDescent="0.3">
      <c r="A51">
        <v>49</v>
      </c>
      <c r="B51">
        <v>4.8</v>
      </c>
    </row>
    <row r="52" spans="1:2" x14ac:dyDescent="0.3">
      <c r="A52">
        <v>50</v>
      </c>
      <c r="B52">
        <v>3.88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/>
  </sheetViews>
  <sheetFormatPr defaultRowHeight="14.4" x14ac:dyDescent="0.3"/>
  <sheetData>
    <row r="1" spans="1:6" x14ac:dyDescent="0.3">
      <c r="A1" t="s">
        <v>1</v>
      </c>
      <c r="E1" t="s">
        <v>2</v>
      </c>
    </row>
    <row r="2" spans="1:6" x14ac:dyDescent="0.3">
      <c r="A2" t="s">
        <v>0</v>
      </c>
      <c r="B2" t="s">
        <v>3</v>
      </c>
      <c r="E2" t="s">
        <v>0</v>
      </c>
      <c r="F2" t="s">
        <v>3</v>
      </c>
    </row>
    <row r="3" spans="1:6" x14ac:dyDescent="0.3">
      <c r="A3" s="3">
        <v>1</v>
      </c>
      <c r="B3" s="3">
        <v>9.36</v>
      </c>
      <c r="C3" s="3"/>
      <c r="D3" s="3"/>
      <c r="E3" s="3">
        <v>1</v>
      </c>
      <c r="F3" s="3">
        <v>128.28</v>
      </c>
    </row>
    <row r="4" spans="1:6" x14ac:dyDescent="0.3">
      <c r="A4" s="3">
        <v>2</v>
      </c>
      <c r="B4" s="3">
        <v>10.5</v>
      </c>
      <c r="C4" s="3"/>
      <c r="D4" s="3"/>
      <c r="E4" s="3">
        <v>2</v>
      </c>
      <c r="F4" s="3">
        <v>110.88</v>
      </c>
    </row>
    <row r="5" spans="1:6" x14ac:dyDescent="0.3">
      <c r="A5" s="3">
        <v>3</v>
      </c>
      <c r="B5" s="3">
        <v>12.71</v>
      </c>
      <c r="C5" s="3"/>
      <c r="D5" s="3"/>
      <c r="E5" s="3">
        <v>3</v>
      </c>
      <c r="F5" s="3">
        <v>127.98</v>
      </c>
    </row>
    <row r="6" spans="1:6" x14ac:dyDescent="0.3">
      <c r="A6" s="3">
        <v>4</v>
      </c>
      <c r="B6" s="3">
        <v>17.36</v>
      </c>
      <c r="C6" s="3"/>
      <c r="D6" s="3"/>
      <c r="E6" s="3">
        <v>4</v>
      </c>
      <c r="F6" s="3">
        <v>123.24</v>
      </c>
    </row>
    <row r="7" spans="1:6" x14ac:dyDescent="0.3">
      <c r="A7" s="3">
        <v>5</v>
      </c>
      <c r="B7" s="3">
        <v>17.78</v>
      </c>
      <c r="C7" s="3"/>
      <c r="D7" s="3"/>
      <c r="E7" s="3">
        <v>5</v>
      </c>
      <c r="F7" s="3">
        <v>134.91</v>
      </c>
    </row>
    <row r="8" spans="1:6" x14ac:dyDescent="0.3">
      <c r="A8" s="3">
        <v>6</v>
      </c>
      <c r="B8" s="3">
        <v>23.19</v>
      </c>
      <c r="C8" s="3"/>
      <c r="D8" s="3"/>
      <c r="E8" s="3">
        <v>6</v>
      </c>
      <c r="F8" s="3">
        <v>110.39</v>
      </c>
    </row>
    <row r="9" spans="1:6" x14ac:dyDescent="0.3">
      <c r="A9" s="3">
        <v>7</v>
      </c>
      <c r="B9" s="3">
        <v>21.43</v>
      </c>
      <c r="C9" s="3"/>
      <c r="D9" s="3"/>
      <c r="E9" s="3">
        <v>7</v>
      </c>
      <c r="F9" s="3">
        <v>110.39</v>
      </c>
    </row>
    <row r="10" spans="1:6" x14ac:dyDescent="0.3">
      <c r="A10" s="3">
        <v>8</v>
      </c>
      <c r="B10" s="3">
        <v>32.619999999999997</v>
      </c>
      <c r="C10" s="3"/>
      <c r="D10" s="3"/>
      <c r="E10" s="3">
        <v>8</v>
      </c>
      <c r="F10" s="3">
        <v>102.02</v>
      </c>
    </row>
    <row r="11" spans="1:6" x14ac:dyDescent="0.3">
      <c r="A11" s="3">
        <v>9</v>
      </c>
      <c r="B11" s="3">
        <v>32.25</v>
      </c>
      <c r="C11" s="3"/>
      <c r="D11" s="3"/>
      <c r="E11" s="3">
        <v>9</v>
      </c>
      <c r="F11" s="3">
        <v>136.82</v>
      </c>
    </row>
    <row r="12" spans="1:6" x14ac:dyDescent="0.3">
      <c r="A12" s="3">
        <v>10</v>
      </c>
      <c r="B12" s="3">
        <v>36.700000000000003</v>
      </c>
      <c r="C12" s="3"/>
      <c r="D12" s="3"/>
      <c r="E12" s="3">
        <v>10</v>
      </c>
      <c r="F12" s="3">
        <v>136.21</v>
      </c>
    </row>
    <row r="13" spans="1:6" x14ac:dyDescent="0.3">
      <c r="A13" s="3">
        <v>11</v>
      </c>
      <c r="B13" s="3">
        <v>59.37</v>
      </c>
      <c r="C13" s="3"/>
      <c r="D13" s="3"/>
      <c r="E13" s="3">
        <v>11</v>
      </c>
      <c r="F13" s="3">
        <v>133.86000000000001</v>
      </c>
    </row>
    <row r="14" spans="1:6" x14ac:dyDescent="0.3">
      <c r="A14" s="3">
        <v>12</v>
      </c>
      <c r="B14" s="3">
        <v>62.16</v>
      </c>
      <c r="C14" s="3"/>
      <c r="D14" s="3"/>
      <c r="E14" s="3">
        <v>12</v>
      </c>
      <c r="F14" s="3">
        <v>131.91</v>
      </c>
    </row>
    <row r="15" spans="1:6" x14ac:dyDescent="0.3">
      <c r="A15" s="3">
        <v>13</v>
      </c>
      <c r="B15" s="3">
        <v>84.76</v>
      </c>
      <c r="C15" s="3"/>
      <c r="D15" s="3"/>
      <c r="E15" s="3">
        <v>13</v>
      </c>
      <c r="F15" s="3">
        <v>112.95</v>
      </c>
    </row>
    <row r="16" spans="1:6" x14ac:dyDescent="0.3">
      <c r="A16" s="3">
        <v>14</v>
      </c>
      <c r="B16" s="3">
        <v>88.71</v>
      </c>
      <c r="C16" s="3"/>
      <c r="D16" s="3"/>
      <c r="E16" s="3">
        <v>14</v>
      </c>
      <c r="F16" s="3">
        <v>148.51</v>
      </c>
    </row>
    <row r="17" spans="1:6" x14ac:dyDescent="0.3">
      <c r="A17" s="3">
        <v>15</v>
      </c>
      <c r="B17" s="3">
        <v>82.38</v>
      </c>
      <c r="C17" s="3"/>
      <c r="D17" s="3"/>
      <c r="E17" s="3">
        <v>15</v>
      </c>
      <c r="F17" s="3">
        <v>118.72</v>
      </c>
    </row>
    <row r="18" spans="1:6" x14ac:dyDescent="0.3">
      <c r="A18" s="3">
        <v>16</v>
      </c>
      <c r="B18" s="3">
        <v>87.63</v>
      </c>
      <c r="C18" s="3"/>
      <c r="D18" s="3"/>
      <c r="E18" s="3" t="s">
        <v>4</v>
      </c>
      <c r="F18" s="3">
        <f>AVERAGE(F3:F17)</f>
        <v>124.47133333333335</v>
      </c>
    </row>
    <row r="19" spans="1:6" x14ac:dyDescent="0.3">
      <c r="A19">
        <v>17</v>
      </c>
      <c r="B19">
        <v>74.56</v>
      </c>
      <c r="E19" t="s">
        <v>5</v>
      </c>
      <c r="F19">
        <f>_xlfn.STDEV.S(F3:F17)</f>
        <v>13.093336291338854</v>
      </c>
    </row>
    <row r="20" spans="1:6" x14ac:dyDescent="0.3">
      <c r="A20">
        <v>18</v>
      </c>
      <c r="B20">
        <v>75.790000000000006</v>
      </c>
      <c r="E20" t="s">
        <v>6</v>
      </c>
      <c r="F20" s="2">
        <f>F19/F18*100</f>
        <v>10.51915805888814</v>
      </c>
    </row>
    <row r="21" spans="1:6" x14ac:dyDescent="0.3">
      <c r="A21">
        <v>19</v>
      </c>
      <c r="B21">
        <v>71.5</v>
      </c>
    </row>
    <row r="22" spans="1:6" x14ac:dyDescent="0.3">
      <c r="A22">
        <v>20</v>
      </c>
      <c r="B22">
        <v>66.27</v>
      </c>
    </row>
    <row r="23" spans="1:6" x14ac:dyDescent="0.3">
      <c r="A23">
        <v>21</v>
      </c>
      <c r="B23">
        <v>57.77</v>
      </c>
    </row>
    <row r="24" spans="1:6" x14ac:dyDescent="0.3">
      <c r="A24">
        <v>22</v>
      </c>
    </row>
    <row r="25" spans="1:6" x14ac:dyDescent="0.3">
      <c r="A25">
        <v>23</v>
      </c>
    </row>
    <row r="26" spans="1:6" x14ac:dyDescent="0.3">
      <c r="A26">
        <v>24</v>
      </c>
    </row>
    <row r="27" spans="1:6" x14ac:dyDescent="0.3">
      <c r="A27">
        <v>25</v>
      </c>
      <c r="B27">
        <v>102.55</v>
      </c>
      <c r="C27">
        <f>SUM(B3:B27)</f>
        <v>1127.3499999999999</v>
      </c>
      <c r="D27" t="s">
        <v>7</v>
      </c>
    </row>
    <row r="28" spans="1:6" x14ac:dyDescent="0.3">
      <c r="A28">
        <v>26</v>
      </c>
      <c r="B28">
        <v>109.74</v>
      </c>
      <c r="D28" s="1">
        <f>C27/C29</f>
        <v>1.4181216664989424</v>
      </c>
    </row>
    <row r="29" spans="1:6" x14ac:dyDescent="0.3">
      <c r="A29">
        <v>27</v>
      </c>
      <c r="B29">
        <v>111.91</v>
      </c>
      <c r="C29">
        <f>SUM(B29:B52)</f>
        <v>794.96000000000038</v>
      </c>
    </row>
    <row r="30" spans="1:6" x14ac:dyDescent="0.3">
      <c r="A30">
        <v>28</v>
      </c>
    </row>
    <row r="31" spans="1:6" x14ac:dyDescent="0.3">
      <c r="A31">
        <v>29</v>
      </c>
    </row>
    <row r="32" spans="1:6" x14ac:dyDescent="0.3">
      <c r="A32">
        <v>30</v>
      </c>
    </row>
    <row r="33" spans="1:2" x14ac:dyDescent="0.3">
      <c r="A33">
        <v>31</v>
      </c>
      <c r="B33">
        <v>45.96</v>
      </c>
    </row>
    <row r="34" spans="1:2" x14ac:dyDescent="0.3">
      <c r="A34">
        <v>32</v>
      </c>
      <c r="B34">
        <v>49.01</v>
      </c>
    </row>
    <row r="35" spans="1:2" x14ac:dyDescent="0.3">
      <c r="A35">
        <v>33</v>
      </c>
      <c r="B35">
        <v>48.42</v>
      </c>
    </row>
    <row r="36" spans="1:2" x14ac:dyDescent="0.3">
      <c r="A36">
        <v>34</v>
      </c>
      <c r="B36">
        <v>56.87</v>
      </c>
    </row>
    <row r="37" spans="1:2" x14ac:dyDescent="0.3">
      <c r="A37">
        <v>35</v>
      </c>
      <c r="B37">
        <v>52.35</v>
      </c>
    </row>
    <row r="38" spans="1:2" x14ac:dyDescent="0.3">
      <c r="A38">
        <v>36</v>
      </c>
      <c r="B38">
        <v>57.92</v>
      </c>
    </row>
    <row r="39" spans="1:2" x14ac:dyDescent="0.3">
      <c r="A39">
        <v>37</v>
      </c>
      <c r="B39">
        <v>49.9</v>
      </c>
    </row>
    <row r="40" spans="1:2" x14ac:dyDescent="0.3">
      <c r="A40">
        <v>38</v>
      </c>
      <c r="B40">
        <v>47.59</v>
      </c>
    </row>
    <row r="41" spans="1:2" x14ac:dyDescent="0.3">
      <c r="A41">
        <v>39</v>
      </c>
      <c r="B41">
        <v>48.2</v>
      </c>
    </row>
    <row r="42" spans="1:2" x14ac:dyDescent="0.3">
      <c r="A42">
        <v>40</v>
      </c>
      <c r="B42">
        <v>40.5</v>
      </c>
    </row>
    <row r="43" spans="1:2" x14ac:dyDescent="0.3">
      <c r="A43">
        <v>41</v>
      </c>
      <c r="B43">
        <v>37.119999999999997</v>
      </c>
    </row>
    <row r="44" spans="1:2" x14ac:dyDescent="0.3">
      <c r="A44">
        <v>42</v>
      </c>
      <c r="B44">
        <v>32.36</v>
      </c>
    </row>
    <row r="45" spans="1:2" x14ac:dyDescent="0.3">
      <c r="A45">
        <v>43</v>
      </c>
      <c r="B45">
        <v>24.95</v>
      </c>
    </row>
    <row r="46" spans="1:2" x14ac:dyDescent="0.3">
      <c r="A46">
        <v>44</v>
      </c>
      <c r="B46">
        <v>20.48</v>
      </c>
    </row>
    <row r="47" spans="1:2" x14ac:dyDescent="0.3">
      <c r="A47">
        <v>45</v>
      </c>
      <c r="B47">
        <v>15.94</v>
      </c>
    </row>
    <row r="48" spans="1:2" x14ac:dyDescent="0.3">
      <c r="A48">
        <v>46</v>
      </c>
      <c r="B48">
        <v>12.12</v>
      </c>
    </row>
    <row r="49" spans="1:2" x14ac:dyDescent="0.3">
      <c r="A49">
        <v>47</v>
      </c>
      <c r="B49">
        <v>12.24</v>
      </c>
    </row>
    <row r="50" spans="1:2" x14ac:dyDescent="0.3">
      <c r="A50">
        <v>48</v>
      </c>
      <c r="B50">
        <v>11.08</v>
      </c>
    </row>
    <row r="51" spans="1:2" x14ac:dyDescent="0.3">
      <c r="A51">
        <v>49</v>
      </c>
      <c r="B51">
        <v>11.84</v>
      </c>
    </row>
    <row r="52" spans="1:2" x14ac:dyDescent="0.3">
      <c r="A52">
        <v>50</v>
      </c>
      <c r="B52">
        <v>8.1999999999999993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sqref="A1:F52"/>
    </sheetView>
  </sheetViews>
  <sheetFormatPr defaultRowHeight="14.4" x14ac:dyDescent="0.3"/>
  <cols>
    <col min="5" max="5" width="11.6640625" customWidth="1"/>
  </cols>
  <sheetData>
    <row r="1" spans="1:6" x14ac:dyDescent="0.3">
      <c r="A1" t="s">
        <v>1</v>
      </c>
      <c r="E1" t="s">
        <v>2</v>
      </c>
    </row>
    <row r="2" spans="1:6" x14ac:dyDescent="0.3">
      <c r="A2" t="s">
        <v>0</v>
      </c>
      <c r="B2" t="s">
        <v>3</v>
      </c>
      <c r="E2" t="s">
        <v>0</v>
      </c>
      <c r="F2" t="s">
        <v>3</v>
      </c>
    </row>
    <row r="3" spans="1:6" x14ac:dyDescent="0.3">
      <c r="A3">
        <v>1</v>
      </c>
      <c r="B3">
        <v>12.14</v>
      </c>
      <c r="E3">
        <v>1</v>
      </c>
      <c r="F3">
        <v>151.56</v>
      </c>
    </row>
    <row r="4" spans="1:6" x14ac:dyDescent="0.3">
      <c r="A4">
        <v>2</v>
      </c>
      <c r="B4">
        <v>12.11</v>
      </c>
      <c r="E4">
        <v>2</v>
      </c>
      <c r="F4">
        <v>116.68</v>
      </c>
    </row>
    <row r="5" spans="1:6" x14ac:dyDescent="0.3">
      <c r="A5">
        <v>3</v>
      </c>
      <c r="B5">
        <v>14.11</v>
      </c>
      <c r="E5">
        <v>3</v>
      </c>
      <c r="F5">
        <v>164.75</v>
      </c>
    </row>
    <row r="6" spans="1:6" x14ac:dyDescent="0.3">
      <c r="A6">
        <v>4</v>
      </c>
      <c r="B6">
        <v>16.55</v>
      </c>
      <c r="E6">
        <v>4</v>
      </c>
      <c r="F6">
        <v>147.28</v>
      </c>
    </row>
    <row r="7" spans="1:6" x14ac:dyDescent="0.3">
      <c r="A7">
        <v>5</v>
      </c>
      <c r="B7">
        <v>23.4</v>
      </c>
      <c r="E7">
        <v>5</v>
      </c>
      <c r="F7">
        <v>148.91</v>
      </c>
    </row>
    <row r="8" spans="1:6" x14ac:dyDescent="0.3">
      <c r="A8">
        <v>6</v>
      </c>
      <c r="B8">
        <v>22.02</v>
      </c>
      <c r="E8">
        <v>6</v>
      </c>
      <c r="F8">
        <v>121.86</v>
      </c>
    </row>
    <row r="9" spans="1:6" x14ac:dyDescent="0.3">
      <c r="A9">
        <v>7</v>
      </c>
      <c r="B9">
        <v>22.31</v>
      </c>
      <c r="E9">
        <v>7</v>
      </c>
      <c r="F9">
        <v>136.22999999999999</v>
      </c>
    </row>
    <row r="10" spans="1:6" x14ac:dyDescent="0.3">
      <c r="A10">
        <v>8</v>
      </c>
      <c r="B10">
        <v>25.19</v>
      </c>
      <c r="E10">
        <v>8</v>
      </c>
      <c r="F10">
        <v>145.66</v>
      </c>
    </row>
    <row r="11" spans="1:6" x14ac:dyDescent="0.3">
      <c r="A11">
        <v>9</v>
      </c>
      <c r="B11">
        <v>27.5</v>
      </c>
      <c r="E11">
        <v>9</v>
      </c>
      <c r="F11">
        <v>138.5</v>
      </c>
    </row>
    <row r="12" spans="1:6" x14ac:dyDescent="0.3">
      <c r="A12">
        <v>10</v>
      </c>
      <c r="B12">
        <f>AVERAGE(B11,B13)</f>
        <v>35.445</v>
      </c>
      <c r="E12">
        <v>10</v>
      </c>
      <c r="F12">
        <v>155.37</v>
      </c>
    </row>
    <row r="13" spans="1:6" x14ac:dyDescent="0.3">
      <c r="A13">
        <v>11</v>
      </c>
      <c r="B13">
        <v>43.39</v>
      </c>
      <c r="E13">
        <v>11</v>
      </c>
      <c r="F13">
        <v>145.80000000000001</v>
      </c>
    </row>
    <row r="14" spans="1:6" x14ac:dyDescent="0.3">
      <c r="A14">
        <v>12</v>
      </c>
      <c r="B14">
        <v>42.24</v>
      </c>
      <c r="E14">
        <v>12</v>
      </c>
      <c r="F14">
        <v>128.08000000000001</v>
      </c>
    </row>
    <row r="15" spans="1:6" x14ac:dyDescent="0.3">
      <c r="A15">
        <v>13</v>
      </c>
      <c r="B15">
        <v>64.36</v>
      </c>
      <c r="E15">
        <v>13</v>
      </c>
      <c r="F15">
        <v>99.55</v>
      </c>
    </row>
    <row r="16" spans="1:6" x14ac:dyDescent="0.3">
      <c r="A16">
        <v>14</v>
      </c>
      <c r="B16">
        <v>63.9</v>
      </c>
      <c r="E16">
        <v>14</v>
      </c>
      <c r="F16">
        <v>110.13</v>
      </c>
    </row>
    <row r="17" spans="1:6" x14ac:dyDescent="0.3">
      <c r="A17">
        <v>15</v>
      </c>
      <c r="B17">
        <v>64.59</v>
      </c>
      <c r="E17">
        <v>15</v>
      </c>
      <c r="F17">
        <v>95.36</v>
      </c>
    </row>
    <row r="18" spans="1:6" x14ac:dyDescent="0.3">
      <c r="A18">
        <v>16</v>
      </c>
      <c r="B18">
        <v>69.38</v>
      </c>
      <c r="E18" t="s">
        <v>4</v>
      </c>
      <c r="F18">
        <f>AVERAGE(F3:F17)</f>
        <v>133.71466666666666</v>
      </c>
    </row>
    <row r="19" spans="1:6" x14ac:dyDescent="0.3">
      <c r="A19">
        <v>17</v>
      </c>
      <c r="B19">
        <v>59.88</v>
      </c>
      <c r="E19" t="s">
        <v>5</v>
      </c>
      <c r="F19">
        <f>_xlfn.STDEV.P(F3:F17)</f>
        <v>20.232802035858054</v>
      </c>
    </row>
    <row r="20" spans="1:6" x14ac:dyDescent="0.3">
      <c r="A20">
        <v>18</v>
      </c>
      <c r="B20">
        <v>58.51</v>
      </c>
      <c r="E20" t="s">
        <v>6</v>
      </c>
      <c r="F20" s="2">
        <f>F19/F18*100</f>
        <v>15.131325934720241</v>
      </c>
    </row>
    <row r="21" spans="1:6" x14ac:dyDescent="0.3">
      <c r="A21">
        <v>19</v>
      </c>
      <c r="B21">
        <v>58.17</v>
      </c>
      <c r="E21" t="s">
        <v>8</v>
      </c>
      <c r="F21">
        <f>LARGE(F3:F17,1)</f>
        <v>164.75</v>
      </c>
    </row>
    <row r="22" spans="1:6" x14ac:dyDescent="0.3">
      <c r="A22">
        <v>20</v>
      </c>
      <c r="B22">
        <v>56.5</v>
      </c>
      <c r="E22" t="s">
        <v>9</v>
      </c>
      <c r="F22">
        <f>SMALL(F3:F17,1)</f>
        <v>95.36</v>
      </c>
    </row>
    <row r="23" spans="1:6" x14ac:dyDescent="0.3">
      <c r="A23">
        <v>21</v>
      </c>
      <c r="B23">
        <v>47.97</v>
      </c>
    </row>
    <row r="24" spans="1:6" x14ac:dyDescent="0.3">
      <c r="A24">
        <v>22</v>
      </c>
    </row>
    <row r="25" spans="1:6" x14ac:dyDescent="0.3">
      <c r="A25">
        <v>23</v>
      </c>
    </row>
    <row r="26" spans="1:6" x14ac:dyDescent="0.3">
      <c r="A26">
        <v>24</v>
      </c>
    </row>
    <row r="27" spans="1:6" x14ac:dyDescent="0.3">
      <c r="A27">
        <v>25</v>
      </c>
      <c r="B27">
        <v>135.35</v>
      </c>
      <c r="C27">
        <f>SUM(B3:B27)</f>
        <v>975.01499999999999</v>
      </c>
      <c r="D27" t="s">
        <v>7</v>
      </c>
    </row>
    <row r="28" spans="1:6" x14ac:dyDescent="0.3">
      <c r="A28">
        <v>26</v>
      </c>
      <c r="B28">
        <v>145.66</v>
      </c>
      <c r="D28" s="4">
        <f>C27/C29</f>
        <v>1.0860167745241094</v>
      </c>
    </row>
    <row r="29" spans="1:6" x14ac:dyDescent="0.3">
      <c r="A29">
        <v>27</v>
      </c>
      <c r="B29">
        <v>138.62</v>
      </c>
      <c r="C29">
        <f>SUM(B29:B52)</f>
        <v>897.78999999999985</v>
      </c>
    </row>
    <row r="30" spans="1:6" x14ac:dyDescent="0.3">
      <c r="A30">
        <v>28</v>
      </c>
    </row>
    <row r="31" spans="1:6" x14ac:dyDescent="0.3">
      <c r="A31">
        <v>29</v>
      </c>
    </row>
    <row r="32" spans="1:6" x14ac:dyDescent="0.3">
      <c r="A32">
        <v>30</v>
      </c>
    </row>
    <row r="33" spans="1:2" x14ac:dyDescent="0.3">
      <c r="A33">
        <v>31</v>
      </c>
      <c r="B33">
        <v>45.36</v>
      </c>
    </row>
    <row r="34" spans="1:2" x14ac:dyDescent="0.3">
      <c r="A34">
        <v>32</v>
      </c>
      <c r="B34">
        <v>48.84</v>
      </c>
    </row>
    <row r="35" spans="1:2" x14ac:dyDescent="0.3">
      <c r="A35">
        <v>33</v>
      </c>
      <c r="B35">
        <v>49.54</v>
      </c>
    </row>
    <row r="36" spans="1:2" x14ac:dyDescent="0.3">
      <c r="A36">
        <v>34</v>
      </c>
      <c r="B36">
        <v>50.1</v>
      </c>
    </row>
    <row r="37" spans="1:2" x14ac:dyDescent="0.3">
      <c r="A37">
        <v>35</v>
      </c>
      <c r="B37">
        <v>53.89</v>
      </c>
    </row>
    <row r="38" spans="1:2" x14ac:dyDescent="0.3">
      <c r="A38">
        <v>36</v>
      </c>
      <c r="B38">
        <v>58.99</v>
      </c>
    </row>
    <row r="39" spans="1:2" x14ac:dyDescent="0.3">
      <c r="A39">
        <v>37</v>
      </c>
      <c r="B39">
        <v>60.89</v>
      </c>
    </row>
    <row r="40" spans="1:2" x14ac:dyDescent="0.3">
      <c r="A40">
        <v>38</v>
      </c>
      <c r="B40">
        <v>62.5</v>
      </c>
    </row>
    <row r="41" spans="1:2" x14ac:dyDescent="0.3">
      <c r="A41">
        <v>39</v>
      </c>
      <c r="B41">
        <v>65.760000000000005</v>
      </c>
    </row>
    <row r="42" spans="1:2" x14ac:dyDescent="0.3">
      <c r="A42">
        <v>40</v>
      </c>
      <c r="B42">
        <v>52.04</v>
      </c>
    </row>
    <row r="43" spans="1:2" x14ac:dyDescent="0.3">
      <c r="A43">
        <v>41</v>
      </c>
      <c r="B43">
        <v>47.18</v>
      </c>
    </row>
    <row r="44" spans="1:2" x14ac:dyDescent="0.3">
      <c r="A44">
        <v>42</v>
      </c>
      <c r="B44">
        <v>38.18</v>
      </c>
    </row>
    <row r="45" spans="1:2" x14ac:dyDescent="0.3">
      <c r="A45">
        <v>43</v>
      </c>
      <c r="B45">
        <v>26.58</v>
      </c>
    </row>
    <row r="46" spans="1:2" x14ac:dyDescent="0.3">
      <c r="A46">
        <v>44</v>
      </c>
      <c r="B46">
        <v>24.01</v>
      </c>
    </row>
    <row r="47" spans="1:2" x14ac:dyDescent="0.3">
      <c r="A47">
        <v>45</v>
      </c>
      <c r="B47">
        <v>21.78</v>
      </c>
    </row>
    <row r="48" spans="1:2" x14ac:dyDescent="0.3">
      <c r="A48">
        <v>46</v>
      </c>
      <c r="B48">
        <v>14.62</v>
      </c>
    </row>
    <row r="49" spans="1:2" x14ac:dyDescent="0.3">
      <c r="A49">
        <v>47</v>
      </c>
      <c r="B49">
        <v>14.37</v>
      </c>
    </row>
    <row r="50" spans="1:2" x14ac:dyDescent="0.3">
      <c r="A50">
        <v>48</v>
      </c>
      <c r="B50">
        <v>10.06</v>
      </c>
    </row>
    <row r="51" spans="1:2" x14ac:dyDescent="0.3">
      <c r="A51">
        <v>49</v>
      </c>
      <c r="B51">
        <v>9.1199999999999992</v>
      </c>
    </row>
    <row r="52" spans="1:2" x14ac:dyDescent="0.3">
      <c r="A52">
        <v>50</v>
      </c>
      <c r="B52">
        <v>5.36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D28" sqref="D28"/>
    </sheetView>
  </sheetViews>
  <sheetFormatPr defaultRowHeight="14.4" x14ac:dyDescent="0.3"/>
  <cols>
    <col min="8" max="8" width="10.77734375" bestFit="1" customWidth="1"/>
  </cols>
  <sheetData>
    <row r="1" spans="1:6" x14ac:dyDescent="0.3">
      <c r="A1" t="s">
        <v>1</v>
      </c>
      <c r="E1" t="s">
        <v>2</v>
      </c>
    </row>
    <row r="2" spans="1:6" x14ac:dyDescent="0.3">
      <c r="A2" t="s">
        <v>0</v>
      </c>
      <c r="B2" t="s">
        <v>3</v>
      </c>
      <c r="E2" t="s">
        <v>0</v>
      </c>
      <c r="F2" t="s">
        <v>3</v>
      </c>
    </row>
    <row r="3" spans="1:6" x14ac:dyDescent="0.3">
      <c r="A3">
        <v>1</v>
      </c>
      <c r="B3">
        <v>4.82</v>
      </c>
      <c r="E3">
        <v>1</v>
      </c>
      <c r="F3">
        <v>157.78</v>
      </c>
    </row>
    <row r="4" spans="1:6" x14ac:dyDescent="0.3">
      <c r="A4">
        <v>2</v>
      </c>
      <c r="B4">
        <v>6.51</v>
      </c>
      <c r="E4">
        <v>2</v>
      </c>
      <c r="F4">
        <v>188.83</v>
      </c>
    </row>
    <row r="5" spans="1:6" x14ac:dyDescent="0.3">
      <c r="A5">
        <v>3</v>
      </c>
      <c r="B5">
        <v>5.35</v>
      </c>
      <c r="E5">
        <v>3</v>
      </c>
      <c r="F5">
        <v>158.44</v>
      </c>
    </row>
    <row r="6" spans="1:6" x14ac:dyDescent="0.3">
      <c r="A6">
        <v>4</v>
      </c>
      <c r="B6">
        <v>7.63</v>
      </c>
      <c r="E6">
        <v>4</v>
      </c>
      <c r="F6">
        <v>159.91</v>
      </c>
    </row>
    <row r="7" spans="1:6" x14ac:dyDescent="0.3">
      <c r="A7">
        <v>5</v>
      </c>
      <c r="B7">
        <v>8.74</v>
      </c>
      <c r="E7">
        <v>5</v>
      </c>
      <c r="F7">
        <v>161.75</v>
      </c>
    </row>
    <row r="8" spans="1:6" x14ac:dyDescent="0.3">
      <c r="A8">
        <v>6</v>
      </c>
      <c r="B8">
        <v>9.8699999999999992</v>
      </c>
      <c r="E8">
        <v>6</v>
      </c>
      <c r="F8">
        <v>100.67</v>
      </c>
    </row>
    <row r="9" spans="1:6" x14ac:dyDescent="0.3">
      <c r="A9">
        <v>7</v>
      </c>
      <c r="B9">
        <v>10.63</v>
      </c>
      <c r="E9">
        <v>7</v>
      </c>
      <c r="F9">
        <v>145.61000000000001</v>
      </c>
    </row>
    <row r="10" spans="1:6" x14ac:dyDescent="0.3">
      <c r="A10">
        <v>8</v>
      </c>
      <c r="B10">
        <v>13.2</v>
      </c>
      <c r="E10">
        <v>8</v>
      </c>
      <c r="F10">
        <v>105.84</v>
      </c>
    </row>
    <row r="11" spans="1:6" x14ac:dyDescent="0.3">
      <c r="A11">
        <v>9</v>
      </c>
      <c r="B11">
        <v>14.8</v>
      </c>
      <c r="E11">
        <v>9</v>
      </c>
      <c r="F11">
        <v>135.81</v>
      </c>
    </row>
    <row r="12" spans="1:6" x14ac:dyDescent="0.3">
      <c r="A12">
        <v>10</v>
      </c>
      <c r="B12">
        <v>15.7</v>
      </c>
      <c r="E12">
        <v>10</v>
      </c>
      <c r="F12">
        <v>166.13</v>
      </c>
    </row>
    <row r="13" spans="1:6" x14ac:dyDescent="0.3">
      <c r="A13">
        <v>11</v>
      </c>
      <c r="B13">
        <v>32.130000000000003</v>
      </c>
      <c r="E13">
        <v>11</v>
      </c>
    </row>
    <row r="14" spans="1:6" x14ac:dyDescent="0.3">
      <c r="A14">
        <v>12</v>
      </c>
      <c r="B14">
        <v>31.85</v>
      </c>
      <c r="E14">
        <v>12</v>
      </c>
      <c r="F14">
        <v>153.94999999999999</v>
      </c>
    </row>
    <row r="15" spans="1:6" x14ac:dyDescent="0.3">
      <c r="A15">
        <v>13</v>
      </c>
      <c r="B15">
        <v>61.81</v>
      </c>
      <c r="E15">
        <v>13</v>
      </c>
      <c r="F15">
        <v>224.48</v>
      </c>
    </row>
    <row r="16" spans="1:6" x14ac:dyDescent="0.3">
      <c r="A16">
        <v>14</v>
      </c>
      <c r="B16">
        <v>56.26</v>
      </c>
      <c r="E16">
        <v>14</v>
      </c>
      <c r="F16">
        <v>122.66</v>
      </c>
    </row>
    <row r="17" spans="1:8" x14ac:dyDescent="0.3">
      <c r="A17">
        <v>15</v>
      </c>
      <c r="B17">
        <v>62.5</v>
      </c>
      <c r="E17">
        <v>15</v>
      </c>
      <c r="F17">
        <v>120.35</v>
      </c>
    </row>
    <row r="18" spans="1:8" x14ac:dyDescent="0.3">
      <c r="A18">
        <v>16</v>
      </c>
      <c r="B18">
        <v>57.6</v>
      </c>
      <c r="E18" t="s">
        <v>4</v>
      </c>
      <c r="F18">
        <f>AVERAGE(F3:F17)</f>
        <v>150.15785714285715</v>
      </c>
    </row>
    <row r="19" spans="1:8" x14ac:dyDescent="0.3">
      <c r="A19">
        <v>17</v>
      </c>
      <c r="B19">
        <v>66.430000000000007</v>
      </c>
      <c r="E19" t="s">
        <v>5</v>
      </c>
      <c r="F19">
        <f>_xlfn.STDEV.P(F3:F17)</f>
        <v>31.542809046611829</v>
      </c>
    </row>
    <row r="20" spans="1:8" x14ac:dyDescent="0.3">
      <c r="A20">
        <v>18</v>
      </c>
      <c r="B20">
        <v>60.88</v>
      </c>
      <c r="E20" t="s">
        <v>6</v>
      </c>
      <c r="F20" s="2">
        <f>F19/F18*100</f>
        <v>21.006432594867572</v>
      </c>
    </row>
    <row r="21" spans="1:8" x14ac:dyDescent="0.3">
      <c r="A21">
        <v>19</v>
      </c>
      <c r="B21">
        <v>57.44</v>
      </c>
      <c r="E21" t="s">
        <v>8</v>
      </c>
      <c r="F21">
        <f>LARGE(F3:F17,1)</f>
        <v>224.48</v>
      </c>
      <c r="G21">
        <f>F21/0.25*10000</f>
        <v>8979200</v>
      </c>
      <c r="H21">
        <f>G21/1000</f>
        <v>8979.2000000000007</v>
      </c>
    </row>
    <row r="22" spans="1:8" x14ac:dyDescent="0.3">
      <c r="A22">
        <v>20</v>
      </c>
      <c r="B22">
        <v>63.09</v>
      </c>
      <c r="E22" t="s">
        <v>9</v>
      </c>
      <c r="F22">
        <f>SMALL(F3:F17,1)</f>
        <v>100.67</v>
      </c>
      <c r="G22">
        <f>F22/0.25*10000</f>
        <v>4026800</v>
      </c>
      <c r="H22">
        <f>G22/1000</f>
        <v>4026.8</v>
      </c>
    </row>
    <row r="23" spans="1:8" x14ac:dyDescent="0.3">
      <c r="A23">
        <v>21</v>
      </c>
      <c r="B23">
        <v>51.75</v>
      </c>
    </row>
    <row r="24" spans="1:8" x14ac:dyDescent="0.3">
      <c r="A24">
        <v>22</v>
      </c>
    </row>
    <row r="25" spans="1:8" x14ac:dyDescent="0.3">
      <c r="A25">
        <v>23</v>
      </c>
    </row>
    <row r="26" spans="1:8" x14ac:dyDescent="0.3">
      <c r="A26">
        <v>24</v>
      </c>
    </row>
    <row r="27" spans="1:8" x14ac:dyDescent="0.3">
      <c r="A27">
        <v>25</v>
      </c>
      <c r="B27">
        <v>122.68</v>
      </c>
      <c r="C27">
        <f>SUM(B3:B27)</f>
        <v>821.67000000000007</v>
      </c>
      <c r="D27" t="s">
        <v>7</v>
      </c>
    </row>
    <row r="28" spans="1:8" x14ac:dyDescent="0.3">
      <c r="A28">
        <v>26</v>
      </c>
      <c r="B28">
        <v>100.67</v>
      </c>
      <c r="D28" s="1">
        <f>C27/C29</f>
        <v>0.96441272784891863</v>
      </c>
    </row>
    <row r="29" spans="1:8" x14ac:dyDescent="0.3">
      <c r="A29">
        <v>27</v>
      </c>
      <c r="B29">
        <v>156.62</v>
      </c>
      <c r="C29">
        <f>SUM(B29:B52)</f>
        <v>851.9899999999999</v>
      </c>
    </row>
    <row r="30" spans="1:8" x14ac:dyDescent="0.3">
      <c r="A30">
        <v>28</v>
      </c>
    </row>
    <row r="31" spans="1:8" x14ac:dyDescent="0.3">
      <c r="A31">
        <v>29</v>
      </c>
    </row>
    <row r="32" spans="1:8" x14ac:dyDescent="0.3">
      <c r="A32">
        <v>30</v>
      </c>
    </row>
    <row r="33" spans="1:2" x14ac:dyDescent="0.3">
      <c r="A33">
        <v>31</v>
      </c>
      <c r="B33">
        <v>53.56</v>
      </c>
    </row>
    <row r="34" spans="1:2" x14ac:dyDescent="0.3">
      <c r="A34">
        <v>32</v>
      </c>
      <c r="B34">
        <v>58.75</v>
      </c>
    </row>
    <row r="35" spans="1:2" x14ac:dyDescent="0.3">
      <c r="A35">
        <v>33</v>
      </c>
      <c r="B35">
        <v>59.9</v>
      </c>
    </row>
    <row r="36" spans="1:2" x14ac:dyDescent="0.3">
      <c r="A36">
        <v>34</v>
      </c>
      <c r="B36">
        <v>61.2</v>
      </c>
    </row>
    <row r="37" spans="1:2" x14ac:dyDescent="0.3">
      <c r="A37">
        <v>35</v>
      </c>
      <c r="B37">
        <v>62.9</v>
      </c>
    </row>
    <row r="38" spans="1:2" x14ac:dyDescent="0.3">
      <c r="A38">
        <v>36</v>
      </c>
      <c r="B38">
        <v>50.4</v>
      </c>
    </row>
    <row r="39" spans="1:2" x14ac:dyDescent="0.3">
      <c r="A39">
        <v>37</v>
      </c>
      <c r="B39">
        <v>48.41</v>
      </c>
    </row>
    <row r="40" spans="1:2" x14ac:dyDescent="0.3">
      <c r="A40">
        <v>38</v>
      </c>
      <c r="B40">
        <v>44.22</v>
      </c>
    </row>
    <row r="41" spans="1:2" x14ac:dyDescent="0.3">
      <c r="A41">
        <v>39</v>
      </c>
      <c r="B41">
        <v>43.1</v>
      </c>
    </row>
    <row r="42" spans="1:2" x14ac:dyDescent="0.3">
      <c r="A42">
        <v>40</v>
      </c>
      <c r="B42">
        <v>41.59</v>
      </c>
    </row>
    <row r="43" spans="1:2" x14ac:dyDescent="0.3">
      <c r="A43">
        <v>41</v>
      </c>
      <c r="B43">
        <v>33.22</v>
      </c>
    </row>
    <row r="44" spans="1:2" x14ac:dyDescent="0.3">
      <c r="A44">
        <v>42</v>
      </c>
      <c r="B44">
        <v>31.91</v>
      </c>
    </row>
    <row r="45" spans="1:2" x14ac:dyDescent="0.3">
      <c r="A45">
        <v>43</v>
      </c>
      <c r="B45">
        <v>24.82</v>
      </c>
    </row>
    <row r="46" spans="1:2" x14ac:dyDescent="0.3">
      <c r="A46">
        <v>44</v>
      </c>
      <c r="B46">
        <v>20.68</v>
      </c>
    </row>
    <row r="47" spans="1:2" x14ac:dyDescent="0.3">
      <c r="A47">
        <v>45</v>
      </c>
      <c r="B47">
        <v>14.43</v>
      </c>
    </row>
    <row r="48" spans="1:2" x14ac:dyDescent="0.3">
      <c r="A48">
        <v>46</v>
      </c>
      <c r="B48">
        <v>13.15</v>
      </c>
    </row>
    <row r="49" spans="1:2" x14ac:dyDescent="0.3">
      <c r="A49">
        <v>47</v>
      </c>
      <c r="B49">
        <v>12.16</v>
      </c>
    </row>
    <row r="50" spans="1:2" x14ac:dyDescent="0.3">
      <c r="A50">
        <v>48</v>
      </c>
      <c r="B50">
        <v>8.76</v>
      </c>
    </row>
    <row r="51" spans="1:2" x14ac:dyDescent="0.3">
      <c r="A51">
        <v>49</v>
      </c>
      <c r="B51">
        <v>6.96</v>
      </c>
    </row>
    <row r="52" spans="1:2" x14ac:dyDescent="0.3">
      <c r="A52">
        <v>50</v>
      </c>
      <c r="B52">
        <v>5.25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4.4" x14ac:dyDescent="0.3"/>
  <cols>
    <col min="8" max="8" width="10.77734375" bestFit="1" customWidth="1"/>
  </cols>
  <sheetData>
    <row r="1" spans="1:6" x14ac:dyDescent="0.3">
      <c r="A1" t="s">
        <v>1</v>
      </c>
      <c r="E1" t="s">
        <v>2</v>
      </c>
    </row>
    <row r="2" spans="1:6" x14ac:dyDescent="0.3">
      <c r="A2" t="s">
        <v>0</v>
      </c>
      <c r="B2" t="s">
        <v>3</v>
      </c>
      <c r="E2" t="s">
        <v>0</v>
      </c>
      <c r="F2" t="s">
        <v>3</v>
      </c>
    </row>
    <row r="3" spans="1:6" x14ac:dyDescent="0.3">
      <c r="A3">
        <v>1</v>
      </c>
      <c r="B3">
        <v>10.9</v>
      </c>
      <c r="C3">
        <v>10.9</v>
      </c>
      <c r="E3">
        <v>1</v>
      </c>
      <c r="F3">
        <v>138.19999999999999</v>
      </c>
    </row>
    <row r="4" spans="1:6" x14ac:dyDescent="0.3">
      <c r="A4">
        <v>2</v>
      </c>
      <c r="B4">
        <v>9.8000000000000007</v>
      </c>
      <c r="E4">
        <v>2</v>
      </c>
      <c r="F4">
        <v>152.19999999999999</v>
      </c>
    </row>
    <row r="5" spans="1:6" x14ac:dyDescent="0.3">
      <c r="A5">
        <v>3</v>
      </c>
      <c r="B5">
        <v>13.6</v>
      </c>
      <c r="E5">
        <v>3</v>
      </c>
      <c r="F5">
        <v>149.9</v>
      </c>
    </row>
    <row r="6" spans="1:6" x14ac:dyDescent="0.3">
      <c r="A6">
        <v>4</v>
      </c>
      <c r="B6">
        <v>16.3</v>
      </c>
      <c r="E6">
        <v>4</v>
      </c>
      <c r="F6">
        <v>147.30000000000001</v>
      </c>
    </row>
    <row r="7" spans="1:6" x14ac:dyDescent="0.3">
      <c r="A7">
        <v>5</v>
      </c>
      <c r="B7">
        <v>16.100000000000001</v>
      </c>
      <c r="E7">
        <v>5</v>
      </c>
      <c r="F7">
        <v>143.5</v>
      </c>
    </row>
    <row r="8" spans="1:6" x14ac:dyDescent="0.3">
      <c r="A8">
        <v>6</v>
      </c>
      <c r="B8">
        <v>19.8</v>
      </c>
      <c r="E8">
        <v>6</v>
      </c>
      <c r="F8">
        <v>134.30000000000001</v>
      </c>
    </row>
    <row r="9" spans="1:6" x14ac:dyDescent="0.3">
      <c r="A9">
        <v>7</v>
      </c>
      <c r="B9">
        <v>22.5</v>
      </c>
      <c r="E9">
        <v>7</v>
      </c>
      <c r="F9">
        <v>102.7</v>
      </c>
    </row>
    <row r="10" spans="1:6" x14ac:dyDescent="0.3">
      <c r="A10">
        <v>8</v>
      </c>
      <c r="B10">
        <v>30.31</v>
      </c>
      <c r="E10">
        <v>8</v>
      </c>
    </row>
    <row r="11" spans="1:6" x14ac:dyDescent="0.3">
      <c r="A11">
        <v>9</v>
      </c>
      <c r="B11">
        <v>33.200000000000003</v>
      </c>
      <c r="E11">
        <v>9</v>
      </c>
      <c r="F11">
        <v>141.38</v>
      </c>
    </row>
    <row r="12" spans="1:6" x14ac:dyDescent="0.3">
      <c r="A12">
        <v>10</v>
      </c>
      <c r="B12">
        <v>37.299999999999997</v>
      </c>
      <c r="E12">
        <v>10</v>
      </c>
      <c r="F12">
        <v>123.9</v>
      </c>
    </row>
    <row r="13" spans="1:6" x14ac:dyDescent="0.3">
      <c r="A13">
        <v>11</v>
      </c>
      <c r="B13">
        <v>52.1</v>
      </c>
      <c r="E13">
        <v>11</v>
      </c>
      <c r="F13">
        <v>111</v>
      </c>
    </row>
    <row r="14" spans="1:6" x14ac:dyDescent="0.3">
      <c r="A14">
        <v>12</v>
      </c>
      <c r="B14">
        <v>47.1</v>
      </c>
      <c r="E14">
        <v>12</v>
      </c>
      <c r="F14">
        <v>113.2</v>
      </c>
    </row>
    <row r="15" spans="1:6" x14ac:dyDescent="0.3">
      <c r="A15">
        <v>13</v>
      </c>
      <c r="B15">
        <v>55.7</v>
      </c>
      <c r="E15">
        <v>13</v>
      </c>
      <c r="F15">
        <v>141.6</v>
      </c>
    </row>
    <row r="16" spans="1:6" x14ac:dyDescent="0.3">
      <c r="A16">
        <v>14</v>
      </c>
      <c r="B16">
        <v>57.9</v>
      </c>
      <c r="E16">
        <v>14</v>
      </c>
      <c r="F16">
        <v>109.4</v>
      </c>
    </row>
    <row r="17" spans="1:8" x14ac:dyDescent="0.3">
      <c r="A17">
        <v>15</v>
      </c>
      <c r="B17">
        <v>51.6</v>
      </c>
      <c r="E17">
        <v>15</v>
      </c>
      <c r="F17">
        <v>130.4</v>
      </c>
    </row>
    <row r="18" spans="1:8" x14ac:dyDescent="0.3">
      <c r="A18">
        <v>16</v>
      </c>
      <c r="B18">
        <v>57.9</v>
      </c>
      <c r="E18" t="s">
        <v>4</v>
      </c>
      <c r="F18">
        <f>AVERAGE(F3:F17)</f>
        <v>131.3557142857143</v>
      </c>
    </row>
    <row r="19" spans="1:8" x14ac:dyDescent="0.3">
      <c r="A19">
        <v>17</v>
      </c>
      <c r="B19">
        <v>67.3</v>
      </c>
      <c r="E19" t="s">
        <v>5</v>
      </c>
      <c r="F19">
        <f>_xlfn.STDEV.P(F3:F17)</f>
        <v>15.912064028046371</v>
      </c>
    </row>
    <row r="20" spans="1:8" x14ac:dyDescent="0.3">
      <c r="A20">
        <v>18</v>
      </c>
      <c r="B20">
        <v>60.7</v>
      </c>
      <c r="E20" t="s">
        <v>6</v>
      </c>
      <c r="F20" s="2">
        <f>F19/F18*100</f>
        <v>12.113720453330062</v>
      </c>
    </row>
    <row r="21" spans="1:8" x14ac:dyDescent="0.3">
      <c r="A21">
        <v>19</v>
      </c>
      <c r="B21">
        <v>63</v>
      </c>
      <c r="E21" t="s">
        <v>8</v>
      </c>
      <c r="F21">
        <f>LARGE(F3:F17,1)</f>
        <v>152.19999999999999</v>
      </c>
      <c r="G21">
        <f>F21/0.25*10000</f>
        <v>6088000</v>
      </c>
      <c r="H21">
        <f>G21/1000</f>
        <v>6088</v>
      </c>
    </row>
    <row r="22" spans="1:8" x14ac:dyDescent="0.3">
      <c r="A22">
        <v>20</v>
      </c>
      <c r="B22">
        <v>60.4</v>
      </c>
      <c r="E22" t="s">
        <v>9</v>
      </c>
      <c r="F22">
        <f>SMALL(F3:F17,1)</f>
        <v>102.7</v>
      </c>
      <c r="G22">
        <f>F22/0.25*10000</f>
        <v>4108000</v>
      </c>
      <c r="H22">
        <f>G22/1000</f>
        <v>4108</v>
      </c>
    </row>
    <row r="23" spans="1:8" x14ac:dyDescent="0.3">
      <c r="A23">
        <v>21</v>
      </c>
      <c r="B23">
        <v>45.1</v>
      </c>
    </row>
    <row r="24" spans="1:8" x14ac:dyDescent="0.3">
      <c r="A24">
        <v>22</v>
      </c>
    </row>
    <row r="25" spans="1:8" x14ac:dyDescent="0.3">
      <c r="A25">
        <v>23</v>
      </c>
    </row>
    <row r="26" spans="1:8" x14ac:dyDescent="0.3">
      <c r="A26">
        <v>24</v>
      </c>
    </row>
    <row r="27" spans="1:8" x14ac:dyDescent="0.3">
      <c r="A27">
        <v>25</v>
      </c>
      <c r="B27">
        <v>157.80000000000001</v>
      </c>
      <c r="C27">
        <f>SUM(B3:B27)</f>
        <v>986.41000000000008</v>
      </c>
      <c r="D27" t="s">
        <v>7</v>
      </c>
    </row>
    <row r="28" spans="1:8" x14ac:dyDescent="0.3">
      <c r="A28">
        <v>26</v>
      </c>
      <c r="B28">
        <v>130.08000000000001</v>
      </c>
      <c r="D28" s="1">
        <f>C27/C29</f>
        <v>1.7322761357849077</v>
      </c>
    </row>
    <row r="29" spans="1:8" x14ac:dyDescent="0.3">
      <c r="A29">
        <v>27</v>
      </c>
      <c r="B29">
        <v>70.3</v>
      </c>
      <c r="C29">
        <f>SUM(B29:B52)</f>
        <v>569.43000000000006</v>
      </c>
    </row>
    <row r="30" spans="1:8" x14ac:dyDescent="0.3">
      <c r="A30">
        <v>28</v>
      </c>
    </row>
    <row r="31" spans="1:8" x14ac:dyDescent="0.3">
      <c r="A31">
        <v>29</v>
      </c>
    </row>
    <row r="32" spans="1:8" x14ac:dyDescent="0.3">
      <c r="A32">
        <v>30</v>
      </c>
    </row>
    <row r="33" spans="1:2" x14ac:dyDescent="0.3">
      <c r="A33">
        <v>31</v>
      </c>
      <c r="B33">
        <v>33.200000000000003</v>
      </c>
    </row>
    <row r="34" spans="1:2" x14ac:dyDescent="0.3">
      <c r="A34">
        <v>32</v>
      </c>
      <c r="B34">
        <v>37</v>
      </c>
    </row>
    <row r="35" spans="1:2" x14ac:dyDescent="0.3">
      <c r="A35">
        <v>33</v>
      </c>
      <c r="B35">
        <v>42.8</v>
      </c>
    </row>
    <row r="36" spans="1:2" x14ac:dyDescent="0.3">
      <c r="A36">
        <v>34</v>
      </c>
      <c r="B36">
        <v>37.299999999999997</v>
      </c>
    </row>
    <row r="37" spans="1:2" x14ac:dyDescent="0.3">
      <c r="A37">
        <v>35</v>
      </c>
      <c r="B37">
        <f>AVERAGE(B36,B38)</f>
        <v>37.950000000000003</v>
      </c>
    </row>
    <row r="38" spans="1:2" x14ac:dyDescent="0.3">
      <c r="A38">
        <v>36</v>
      </c>
      <c r="B38">
        <v>38.6</v>
      </c>
    </row>
    <row r="39" spans="1:2" x14ac:dyDescent="0.3">
      <c r="A39">
        <v>37</v>
      </c>
      <c r="B39">
        <v>39.6</v>
      </c>
    </row>
    <row r="40" spans="1:2" x14ac:dyDescent="0.3">
      <c r="A40">
        <v>38</v>
      </c>
      <c r="B40">
        <v>36.6</v>
      </c>
    </row>
    <row r="41" spans="1:2" x14ac:dyDescent="0.3">
      <c r="A41">
        <v>39</v>
      </c>
      <c r="B41">
        <v>39.200000000000003</v>
      </c>
    </row>
    <row r="42" spans="1:2" x14ac:dyDescent="0.3">
      <c r="A42">
        <v>40</v>
      </c>
      <c r="B42">
        <v>36</v>
      </c>
    </row>
    <row r="43" spans="1:2" x14ac:dyDescent="0.3">
      <c r="A43">
        <v>41</v>
      </c>
      <c r="B43">
        <v>33.85</v>
      </c>
    </row>
    <row r="44" spans="1:2" x14ac:dyDescent="0.3">
      <c r="A44">
        <v>42</v>
      </c>
      <c r="B44">
        <v>24.25</v>
      </c>
    </row>
    <row r="45" spans="1:2" x14ac:dyDescent="0.3">
      <c r="A45">
        <v>43</v>
      </c>
      <c r="B45">
        <v>20.83</v>
      </c>
    </row>
    <row r="46" spans="1:2" x14ac:dyDescent="0.3">
      <c r="A46">
        <v>44</v>
      </c>
      <c r="B46">
        <v>15.76</v>
      </c>
    </row>
    <row r="47" spans="1:2" x14ac:dyDescent="0.3">
      <c r="A47">
        <v>45</v>
      </c>
      <c r="B47">
        <v>10.41</v>
      </c>
    </row>
    <row r="48" spans="1:2" x14ac:dyDescent="0.3">
      <c r="A48">
        <v>46</v>
      </c>
      <c r="B48">
        <v>6.05</v>
      </c>
    </row>
    <row r="49" spans="1:2" x14ac:dyDescent="0.3">
      <c r="A49">
        <v>47</v>
      </c>
      <c r="B49">
        <v>4.5</v>
      </c>
    </row>
    <row r="50" spans="1:2" x14ac:dyDescent="0.3">
      <c r="A50">
        <v>48</v>
      </c>
      <c r="B50">
        <v>2.65</v>
      </c>
    </row>
    <row r="51" spans="1:2" x14ac:dyDescent="0.3">
      <c r="A51">
        <v>49</v>
      </c>
      <c r="B51">
        <v>1.38</v>
      </c>
    </row>
    <row r="52" spans="1:2" x14ac:dyDescent="0.3">
      <c r="A52">
        <v>50</v>
      </c>
      <c r="B52">
        <v>1.2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2a_f manhã</vt:lpstr>
      <vt:lpstr>2a_f tarde</vt:lpstr>
      <vt:lpstr>3a_f tarde</vt:lpstr>
      <vt:lpstr>4a_f manha</vt:lpstr>
      <vt:lpstr>4a_f tarde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Gimenez</dc:creator>
  <cp:lastModifiedBy>Leandro Gimenez</cp:lastModifiedBy>
  <dcterms:created xsi:type="dcterms:W3CDTF">2015-08-17T14:29:36Z</dcterms:created>
  <dcterms:modified xsi:type="dcterms:W3CDTF">2015-08-21T14:21:09Z</dcterms:modified>
</cp:coreProperties>
</file>